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 activeTab="2"/>
  </bookViews>
  <sheets>
    <sheet name="ФХД (стр.1)" sheetId="1" r:id="rId1"/>
    <sheet name="ФХД (стр.2)" sheetId="2" r:id="rId2"/>
    <sheet name="ФХД 2019" sheetId="3" r:id="rId3"/>
    <sheet name="ФХД  2020" sheetId="6" r:id="rId4"/>
    <sheet name="ФХД 2021" sheetId="7" r:id="rId5"/>
    <sheet name="ФХД (стр.5)" sheetId="4" r:id="rId6"/>
    <sheet name="ФХД (стр.6)" sheetId="5" r:id="rId7"/>
  </sheets>
  <definedNames>
    <definedName name="IS_DOCUMENT" localSheetId="3">'ФХД  2020'!$A$30</definedName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2019'!$A$37</definedName>
    <definedName name="IS_DOCUMENT" localSheetId="4">'ФХД 2021'!$A$32</definedName>
    <definedName name="LAST_CELL" localSheetId="3">'ФХД  2020'!#REF!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2019'!$N$36</definedName>
    <definedName name="LAST_CELL" localSheetId="4">'ФХД 2021'!#REF!</definedName>
  </definedNames>
  <calcPr calcId="145621"/>
</workbook>
</file>

<file path=xl/calcChain.xml><?xml version="1.0" encoding="utf-8"?>
<calcChain xmlns="http://schemas.openxmlformats.org/spreadsheetml/2006/main">
  <c r="J38" i="3" l="1"/>
  <c r="G38" i="3"/>
  <c r="E38" i="3"/>
  <c r="F12" i="4" l="1"/>
  <c r="F11" i="4"/>
  <c r="D31" i="7" l="1"/>
  <c r="J31" i="7"/>
  <c r="I12" i="4"/>
  <c r="H12" i="4"/>
  <c r="J31" i="6"/>
  <c r="D25" i="3" l="1"/>
  <c r="D27" i="3" l="1"/>
  <c r="D13" i="3"/>
  <c r="D29" i="3" l="1"/>
  <c r="D22" i="3"/>
  <c r="D12" i="3"/>
  <c r="D28" i="3" l="1"/>
  <c r="D26" i="3"/>
  <c r="D12" i="6" l="1"/>
  <c r="D13" i="6"/>
  <c r="D14" i="6"/>
  <c r="D15" i="6"/>
  <c r="D16" i="6"/>
  <c r="D17" i="6"/>
  <c r="D18" i="6"/>
  <c r="D19" i="6"/>
  <c r="D20" i="6"/>
  <c r="D21" i="6"/>
  <c r="E12" i="4" l="1"/>
  <c r="E11" i="4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E31" i="6"/>
  <c r="D28" i="6"/>
  <c r="D27" i="6"/>
  <c r="D26" i="6"/>
  <c r="D25" i="6"/>
  <c r="D24" i="6"/>
  <c r="D23" i="6"/>
  <c r="D31" i="6" s="1"/>
  <c r="D22" i="6"/>
  <c r="D11" i="6"/>
  <c r="D10" i="6"/>
  <c r="G12" i="4" l="1"/>
  <c r="D12" i="4" l="1"/>
  <c r="D11" i="4"/>
  <c r="D10" i="4"/>
  <c r="D24" i="3" l="1"/>
  <c r="D23" i="3"/>
  <c r="D21" i="3"/>
  <c r="D20" i="3"/>
  <c r="D19" i="3"/>
  <c r="D18" i="3"/>
  <c r="D17" i="3"/>
  <c r="D16" i="3"/>
  <c r="D15" i="3"/>
  <c r="D14" i="3"/>
  <c r="D11" i="3"/>
  <c r="D10" i="3"/>
  <c r="D35" i="3" l="1"/>
  <c r="D30" i="3" l="1"/>
  <c r="D38" i="3" s="1"/>
  <c r="D31" i="3"/>
  <c r="D32" i="3"/>
  <c r="D33" i="3"/>
  <c r="D34" i="3"/>
</calcChain>
</file>

<file path=xl/sharedStrings.xml><?xml version="1.0" encoding="utf-8"?>
<sst xmlns="http://schemas.openxmlformats.org/spreadsheetml/2006/main" count="311" uniqueCount="156">
  <si>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</si>
  <si>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</si>
  <si>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</si>
  <si>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</si>
  <si>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</si>
  <si>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</si>
  <si>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</si>
  <si>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</si>
  <si>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</si>
  <si>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</si>
  <si>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</si>
  <si>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</si>
  <si>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</si>
  <si>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</si>
  <si>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</si>
  <si>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</si>
  <si>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</si>
  <si>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</si>
  <si>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</si>
  <si>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</si>
  <si>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</si>
  <si>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"Дюдьковский центр досуга"</t>
  </si>
  <si>
    <t>7610051954/761001001</t>
  </si>
  <si>
    <t>55322943</t>
  </si>
  <si>
    <t>12305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</si>
  <si>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</si>
  <si>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</si>
  <si>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</si>
  <si>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</si>
  <si>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</si>
  <si>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</si>
  <si>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</si>
  <si>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</si>
  <si>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</si>
  <si>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</si>
  <si>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</si>
  <si>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</si>
  <si>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</si>
  <si>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Дюдьково д.,15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</si>
  <si>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</si>
  <si>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</si>
  <si>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</si>
  <si>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</si>
  <si>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</si>
  <si>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</si>
  <si>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</si>
  <si>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</si>
  <si>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</si>
  <si>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</si>
  <si>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</si>
  <si>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</si>
  <si>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</si>
  <si>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</si>
  <si>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</si>
  <si>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</si>
  <si>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</si>
  <si>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</si>
  <si>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</si>
  <si>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</si>
  <si>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</si>
  <si>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</si>
  <si>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</si>
  <si>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</si>
  <si>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</si>
  <si>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</si>
  <si>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</si>
  <si>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</si>
  <si>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</si>
  <si>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</si>
  <si>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</si>
  <si>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</si>
  <si>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</si>
  <si>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доходы от оказания услуг, работ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</si>
  <si>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</si>
  <si>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</si>
  <si>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</si>
  <si>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</si>
  <si>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</si>
  <si>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</si>
  <si>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</si>
  <si>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</si>
  <si>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</si>
  <si>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</si>
  <si>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</si>
  <si>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</si>
  <si>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</si>
  <si>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</si>
  <si>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</si>
  <si>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</si>
  <si>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</si>
  <si>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</si>
  <si>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</si>
  <si>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</si>
  <si>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</si>
  <si>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</si>
  <si>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</si>
  <si>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</si>
  <si>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</si>
  <si>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</si>
  <si>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</si>
  <si>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</si>
  <si>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</si>
  <si>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</si>
  <si>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</si>
  <si>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</si>
  <si>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</si>
  <si>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</si>
  <si>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</si>
  <si>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</si>
  <si>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</si>
  <si>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</si>
  <si>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</si>
  <si>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</si>
  <si>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</si>
  <si>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всего    2019 г.</t>
  </si>
  <si>
    <t>выплаты на транспортные услуги,222</t>
  </si>
  <si>
    <t>на 2019 год и плановый период 2020 и 2021 годов</t>
  </si>
  <si>
    <t>131</t>
  </si>
  <si>
    <t>Субсидии муниципальным учреждениям культуры на фин.обеспечение муниципального задания на оказание услуг(выполнение работ)</t>
  </si>
  <si>
    <t>700</t>
  </si>
  <si>
    <t>Увеличение стоимости прочих материальных запасов однократного применения,349</t>
  </si>
  <si>
    <t>всего    2020 г.</t>
  </si>
  <si>
    <t>всего    2021 г.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</si>
  <si>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</si>
  <si>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</si>
  <si>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</si>
  <si>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2019</t>
  </si>
  <si>
    <t>-</t>
  </si>
  <si>
    <t>доходы от оказания платных услуг (работ)</t>
  </si>
  <si>
    <t>Заработная плата (211)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</si>
  <si>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</si>
  <si>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услуги связи,221</t>
  </si>
  <si>
    <t>коммунальные услуги,223</t>
  </si>
  <si>
    <t>работы, услуги по содержанию имущества,225</t>
  </si>
  <si>
    <t>прочие работы, услуги,226</t>
  </si>
  <si>
    <t>увеличение стоимости основных средств,310</t>
  </si>
  <si>
    <t>увеличение стоимости прочих оборотных запасов(материалов)346</t>
  </si>
  <si>
    <t>увеличение стоимости строительных материало,344</t>
  </si>
  <si>
    <t>Уплата налога на имущество организаций и земельного налога, 291</t>
  </si>
  <si>
    <t>уплата иных платежей,291</t>
  </si>
  <si>
    <t>Арендная плата за пользование имуществом (за исключением земельных участков и других обособленных природных объектов),224</t>
  </si>
  <si>
    <t>Фонд оплаты труда учреждений (211)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</si>
  <si>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</si>
  <si>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</si>
  <si>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Увеличение стоимости материальных запасов для целей капитальных вложений,347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</si>
  <si>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</si>
  <si>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155</t>
  </si>
  <si>
    <t>Увеличение стоимости мягкого инвентаря, 345</t>
  </si>
  <si>
    <t>увеличение стоимости продуктов питания,342</t>
  </si>
  <si>
    <t xml:space="preserve">Показатели по поступлениям и выплатам учреждения (подразделения)  </t>
  </si>
  <si>
    <t xml:space="preserve">Показатели по поступлениям и выплатам учреждения (подразделения) </t>
  </si>
  <si>
    <t>Показатели выплат по расходам на закупку товаров, работ, услуг учреждения (подразделения)</t>
  </si>
  <si>
    <t>30</t>
  </si>
  <si>
    <t>сентября</t>
  </si>
  <si>
    <t>30.09.2019</t>
  </si>
  <si>
    <t>на 30.09.2019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</si>
</sst>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0\ _₽;[Red]#,##0.00\ _₽"/>
    <numFmt numFmtId="166" formatCode="#,##0.00;[Red]#,##0.00"/>
  </numFmts>
  <fonts count="10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43" fontId="0" fillId="0" borderId="0" xfId="1" applyFont="1"/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center" wrapText="1"/>
    </xf>
    <xf numFmtId="165" fontId="0" fillId="0" borderId="0" xfId="0" applyNumberFormat="1"/>
    <xf numFmtId="165" fontId="6" fillId="0" borderId="1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8" xfId="0" applyNumberFormat="1" applyFont="1" applyBorder="1" applyAlignment="1" applyProtection="1">
      <alignment horizontal="right" vertical="top" wrapText="1"/>
    </xf>
    <xf numFmtId="165" fontId="6" fillId="0" borderId="19" xfId="0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0" fontId="6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6" fontId="0" fillId="2" borderId="0" xfId="0" applyNumberFormat="1" applyFill="1"/>
    <xf numFmtId="166" fontId="8" fillId="2" borderId="0" xfId="0" applyNumberFormat="1" applyFont="1" applyFill="1"/>
    <xf numFmtId="0" fontId="8" fillId="0" borderId="0" xfId="0" applyFont="1"/>
    <xf numFmtId="165" fontId="7" fillId="0" borderId="0" xfId="0" applyNumberFormat="1" applyFont="1"/>
    <xf numFmtId="165" fontId="7" fillId="2" borderId="0" xfId="0" applyNumberFormat="1" applyFont="1" applyFill="1"/>
    <xf numFmtId="0" fontId="7" fillId="2" borderId="0" xfId="0" applyFont="1" applyFill="1"/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left" vertical="top" wrapText="1"/>
    </xf>
    <xf numFmtId="49" fontId="2" fillId="0" borderId="8" xfId="0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96" t="s">
        <v>0</v>
      </c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98" t="s">
        <v>1</v>
      </c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1"/>
      <c r="DS5" s="1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99" t="s">
        <v>2</v>
      </c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2"/>
      <c r="DS6" s="2"/>
      <c r="DT6" s="99" t="s">
        <v>3</v>
      </c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100"/>
      <c r="DH7" s="100"/>
      <c r="DI7" s="100"/>
      <c r="DJ7" s="100"/>
      <c r="DK7" s="1" t="s">
        <v>4</v>
      </c>
      <c r="DL7" s="1"/>
      <c r="DM7" s="1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1">
        <v>20</v>
      </c>
      <c r="EG7" s="101"/>
      <c r="EH7" s="101"/>
      <c r="EI7" s="101"/>
      <c r="EJ7" s="102"/>
      <c r="EK7" s="102"/>
      <c r="EL7" s="102"/>
      <c r="EM7" s="102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95" t="s">
        <v>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</row>
    <row r="10" spans="1:153" ht="16.5" customHeight="1" x14ac:dyDescent="0.3">
      <c r="A10" s="95" t="s">
        <v>116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92" t="s">
        <v>7</v>
      </c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9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1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3" t="s">
        <v>152</v>
      </c>
      <c r="BI14" s="93"/>
      <c r="BJ14" s="93"/>
      <c r="BK14" s="93"/>
      <c r="BL14" s="7" t="s">
        <v>4</v>
      </c>
      <c r="BM14" s="7"/>
      <c r="BN14" s="7"/>
      <c r="BO14" s="93" t="s">
        <v>153</v>
      </c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7"/>
      <c r="CH14" s="94">
        <v>2019</v>
      </c>
      <c r="CI14" s="94"/>
      <c r="CJ14" s="94"/>
      <c r="CK14" s="94"/>
      <c r="CL14" s="94"/>
      <c r="CM14" s="94"/>
      <c r="CN14" s="94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9" t="s">
        <v>154</v>
      </c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1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9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1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9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1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78" t="s">
        <v>21</v>
      </c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9" t="s">
        <v>23</v>
      </c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1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2" t="s">
        <v>24</v>
      </c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4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9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1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5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7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8" t="s">
        <v>22</v>
      </c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89" t="s">
        <v>17</v>
      </c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1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89" t="s">
        <v>20</v>
      </c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1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78" t="s">
        <v>37</v>
      </c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8" t="s">
        <v>38</v>
      </c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77" t="s">
        <v>30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77" t="s">
        <v>40</v>
      </c>
      <c r="C2" s="77"/>
    </row>
    <row r="3" spans="1:3" ht="14.25" customHeight="1" x14ac:dyDescent="0.25">
      <c r="A3" s="27"/>
      <c r="B3" s="77" t="s">
        <v>155</v>
      </c>
      <c r="C3" s="77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48">
        <v>5597.2</v>
      </c>
    </row>
    <row r="8" spans="1:3" ht="25.5" customHeight="1" x14ac:dyDescent="0.25">
      <c r="A8" s="31"/>
      <c r="B8" s="31" t="s">
        <v>45</v>
      </c>
      <c r="C8" s="48">
        <v>1429.6</v>
      </c>
    </row>
    <row r="9" spans="1:3" ht="12.75" customHeight="1" x14ac:dyDescent="0.25">
      <c r="A9" s="30"/>
      <c r="B9" s="31" t="s">
        <v>46</v>
      </c>
      <c r="C9" s="48">
        <v>7.5</v>
      </c>
    </row>
    <row r="10" spans="1:3" ht="12.75" customHeight="1" x14ac:dyDescent="0.25">
      <c r="A10" s="30"/>
      <c r="B10" s="31" t="s">
        <v>47</v>
      </c>
      <c r="C10" s="48">
        <v>1705.7</v>
      </c>
    </row>
    <row r="11" spans="1:3" ht="12.75" customHeight="1" x14ac:dyDescent="0.25">
      <c r="A11" s="30"/>
      <c r="B11" s="31" t="s">
        <v>46</v>
      </c>
      <c r="C11" s="48">
        <v>86.6</v>
      </c>
    </row>
    <row r="12" spans="1:3" ht="12.75" customHeight="1" x14ac:dyDescent="0.25">
      <c r="A12" s="30"/>
      <c r="B12" s="31" t="s">
        <v>48</v>
      </c>
      <c r="C12" s="48">
        <v>5424.8</v>
      </c>
    </row>
    <row r="13" spans="1:3" ht="25.5" customHeight="1" x14ac:dyDescent="0.25">
      <c r="A13" s="31"/>
      <c r="B13" s="31" t="s">
        <v>49</v>
      </c>
      <c r="C13" s="48">
        <v>3.4</v>
      </c>
    </row>
    <row r="14" spans="1:3" ht="25.5" customHeight="1" x14ac:dyDescent="0.25">
      <c r="A14" s="31"/>
      <c r="B14" s="31" t="s">
        <v>50</v>
      </c>
      <c r="C14" s="48">
        <v>3.4</v>
      </c>
    </row>
    <row r="15" spans="1:3" ht="12.75" customHeight="1" x14ac:dyDescent="0.25">
      <c r="A15" s="30"/>
      <c r="B15" s="30"/>
      <c r="C15" s="48"/>
    </row>
    <row r="16" spans="1:3" ht="25.5" customHeight="1" x14ac:dyDescent="0.25">
      <c r="A16" s="30"/>
      <c r="B16" s="31" t="s">
        <v>51</v>
      </c>
      <c r="C16" s="48" t="s">
        <v>127</v>
      </c>
    </row>
    <row r="17" spans="1:3" ht="12.75" customHeight="1" x14ac:dyDescent="0.25">
      <c r="A17" s="30"/>
      <c r="B17" s="31" t="s">
        <v>52</v>
      </c>
      <c r="C17" s="48" t="s">
        <v>127</v>
      </c>
    </row>
    <row r="18" spans="1:3" ht="12.75" customHeight="1" x14ac:dyDescent="0.25">
      <c r="A18" s="30"/>
      <c r="B18" s="31" t="s">
        <v>53</v>
      </c>
      <c r="C18" s="48">
        <v>5302.8</v>
      </c>
    </row>
    <row r="19" spans="1:3" ht="12.75" customHeight="1" x14ac:dyDescent="0.25">
      <c r="A19" s="30"/>
      <c r="B19" s="31" t="s">
        <v>54</v>
      </c>
      <c r="C19" s="48">
        <v>118.7</v>
      </c>
    </row>
    <row r="20" spans="1:3" ht="12.75" customHeight="1" x14ac:dyDescent="0.25">
      <c r="A20" s="30"/>
      <c r="B20" s="31" t="s">
        <v>55</v>
      </c>
      <c r="C20" s="48">
        <v>13874.2</v>
      </c>
    </row>
    <row r="21" spans="1:3" ht="25.5" customHeight="1" x14ac:dyDescent="0.25">
      <c r="A21" s="30"/>
      <c r="B21" s="31" t="s">
        <v>56</v>
      </c>
      <c r="C21" s="48" t="s">
        <v>127</v>
      </c>
    </row>
    <row r="22" spans="1:3" ht="12.75" customHeight="1" x14ac:dyDescent="0.25">
      <c r="A22" s="30"/>
      <c r="B22" s="31" t="s">
        <v>57</v>
      </c>
      <c r="C22" s="48">
        <v>11.5</v>
      </c>
    </row>
    <row r="23" spans="1:3" ht="25.5" customHeight="1" x14ac:dyDescent="0.25">
      <c r="A23" s="30"/>
      <c r="B23" s="31" t="s">
        <v>58</v>
      </c>
      <c r="C23" s="48" t="s">
        <v>127</v>
      </c>
    </row>
  </sheetData>
  <mergeCells count="2">
    <mergeCell ref="B2:C2"/>
    <mergeCell ref="B3:C3"/>
  </mergeCells>
  <pageMargins left="0.7" right="0.7" top="0.75" bottom="0.75" header="0.3" footer="0.3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topLeftCell="A14" workbookViewId="0">
      <selection activeCell="D38" sqref="D38"/>
    </sheetView>
  </sheetViews>
  <sheetFormatPr defaultRowHeight="12.75" customHeight="1" x14ac:dyDescent="0.25"/>
  <cols>
    <col min="1" max="1" width="45.44140625" customWidth="1"/>
    <col min="2" max="2" width="8.33203125" customWidth="1"/>
    <col min="3" max="3" width="14.6640625" customWidth="1"/>
    <col min="4" max="4" width="19" customWidth="1"/>
    <col min="5" max="5" width="20.33203125" style="66" customWidth="1"/>
    <col min="6" max="6" width="8.88671875" style="66" hidden="1" customWidth="1"/>
    <col min="7" max="7" width="17.88671875" style="75" customWidth="1"/>
    <col min="8" max="9" width="15.109375" style="66" customWidth="1"/>
    <col min="10" max="10" width="14.77734375" style="66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59"/>
      <c r="F1" s="59"/>
      <c r="G1" s="59"/>
      <c r="H1" s="59"/>
      <c r="I1" s="59"/>
      <c r="J1" s="59"/>
      <c r="K1" s="28"/>
    </row>
    <row r="2" spans="1:11" ht="14.25" customHeight="1" x14ac:dyDescent="0.25">
      <c r="A2" s="77" t="s">
        <v>149</v>
      </c>
      <c r="B2" s="77"/>
      <c r="C2" s="77"/>
      <c r="D2" s="77"/>
      <c r="E2" s="77"/>
      <c r="F2" s="77"/>
      <c r="G2" s="77"/>
      <c r="H2" s="77"/>
      <c r="I2" s="77"/>
      <c r="J2" s="77"/>
      <c r="K2" s="27"/>
    </row>
    <row r="3" spans="1:11" ht="14.25" customHeight="1" x14ac:dyDescent="0.25">
      <c r="A3" s="77" t="s">
        <v>155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12.75" customHeight="1" x14ac:dyDescent="0.25">
      <c r="A4" s="27"/>
      <c r="B4" s="27"/>
      <c r="C4" s="27"/>
      <c r="D4" s="27"/>
      <c r="E4" s="60"/>
      <c r="F4" s="60"/>
      <c r="G4" s="60"/>
      <c r="H4" s="60"/>
      <c r="I4" s="60"/>
      <c r="J4" s="60"/>
      <c r="K4" s="27"/>
    </row>
    <row r="5" spans="1:11" ht="12.75" customHeight="1" thickBot="1" x14ac:dyDescent="0.3">
      <c r="A5" s="107" t="s">
        <v>42</v>
      </c>
      <c r="B5" s="107" t="s">
        <v>60</v>
      </c>
      <c r="C5" s="107" t="s">
        <v>61</v>
      </c>
      <c r="D5" s="112" t="s">
        <v>62</v>
      </c>
      <c r="E5" s="113"/>
      <c r="F5" s="113"/>
      <c r="G5" s="113"/>
      <c r="H5" s="113"/>
      <c r="I5" s="113"/>
      <c r="J5" s="113"/>
      <c r="K5" s="114"/>
    </row>
    <row r="6" spans="1:11" ht="12.75" customHeight="1" x14ac:dyDescent="0.25">
      <c r="A6" s="108"/>
      <c r="B6" s="108"/>
      <c r="C6" s="110"/>
      <c r="D6" s="115" t="s">
        <v>114</v>
      </c>
      <c r="E6" s="113" t="s">
        <v>64</v>
      </c>
      <c r="F6" s="113"/>
      <c r="G6" s="113"/>
      <c r="H6" s="113"/>
      <c r="I6" s="113"/>
      <c r="J6" s="113"/>
      <c r="K6" s="114"/>
    </row>
    <row r="7" spans="1:11" ht="12.75" customHeight="1" x14ac:dyDescent="0.25">
      <c r="A7" s="108"/>
      <c r="B7" s="108"/>
      <c r="C7" s="110"/>
      <c r="D7" s="116"/>
      <c r="E7" s="103" t="s">
        <v>65</v>
      </c>
      <c r="F7" s="105" t="s">
        <v>66</v>
      </c>
      <c r="G7" s="105" t="s">
        <v>67</v>
      </c>
      <c r="H7" s="105" t="s">
        <v>68</v>
      </c>
      <c r="I7" s="105" t="s">
        <v>69</v>
      </c>
      <c r="J7" s="118" t="s">
        <v>70</v>
      </c>
      <c r="K7" s="119"/>
    </row>
    <row r="8" spans="1:11" ht="108.6" customHeight="1" x14ac:dyDescent="0.25">
      <c r="A8" s="109"/>
      <c r="B8" s="109"/>
      <c r="C8" s="111"/>
      <c r="D8" s="117"/>
      <c r="E8" s="104"/>
      <c r="F8" s="106"/>
      <c r="G8" s="106"/>
      <c r="H8" s="106"/>
      <c r="I8" s="106"/>
      <c r="J8" s="61" t="s">
        <v>63</v>
      </c>
      <c r="K8" s="29" t="s">
        <v>71</v>
      </c>
    </row>
    <row r="9" spans="1:11" ht="12.75" customHeight="1" x14ac:dyDescent="0.25">
      <c r="A9" s="29">
        <v>1</v>
      </c>
      <c r="B9" s="29">
        <v>2</v>
      </c>
      <c r="C9" s="49">
        <v>3</v>
      </c>
      <c r="D9" s="52">
        <v>4</v>
      </c>
      <c r="E9" s="62">
        <v>5</v>
      </c>
      <c r="F9" s="61"/>
      <c r="G9" s="61">
        <v>6</v>
      </c>
      <c r="H9" s="61">
        <v>7</v>
      </c>
      <c r="I9" s="61">
        <v>8</v>
      </c>
      <c r="J9" s="61">
        <v>9</v>
      </c>
      <c r="K9" s="29">
        <v>10</v>
      </c>
    </row>
    <row r="10" spans="1:11" ht="17.399999999999999" customHeight="1" x14ac:dyDescent="0.25">
      <c r="A10" s="127" t="s">
        <v>128</v>
      </c>
      <c r="B10" s="34"/>
      <c r="C10" s="50" t="s">
        <v>117</v>
      </c>
      <c r="D10" s="54">
        <f>J10</f>
        <v>240000</v>
      </c>
      <c r="E10" s="63">
        <v>0</v>
      </c>
      <c r="F10" s="64">
        <v>0</v>
      </c>
      <c r="G10" s="64">
        <v>0</v>
      </c>
      <c r="H10" s="64">
        <v>0</v>
      </c>
      <c r="I10" s="64">
        <v>0</v>
      </c>
      <c r="J10" s="64">
        <v>240000</v>
      </c>
      <c r="K10" s="56">
        <v>0</v>
      </c>
    </row>
    <row r="11" spans="1:11" s="47" customFormat="1" ht="36.6" customHeight="1" x14ac:dyDescent="0.25">
      <c r="A11" s="128" t="s">
        <v>118</v>
      </c>
      <c r="B11" s="46"/>
      <c r="C11" s="51" t="s">
        <v>117</v>
      </c>
      <c r="D11" s="54">
        <f>E11</f>
        <v>5315330</v>
      </c>
      <c r="E11" s="63">
        <v>5315330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55">
        <v>0</v>
      </c>
    </row>
    <row r="12" spans="1:11" ht="26.4" customHeight="1" x14ac:dyDescent="0.25">
      <c r="A12" s="127" t="s">
        <v>142</v>
      </c>
      <c r="B12" s="34"/>
      <c r="C12" s="50" t="s">
        <v>143</v>
      </c>
      <c r="D12" s="57">
        <f>G12</f>
        <v>62528</v>
      </c>
      <c r="E12" s="63">
        <v>0</v>
      </c>
      <c r="F12" s="64">
        <v>0</v>
      </c>
      <c r="G12" s="64">
        <v>62528</v>
      </c>
      <c r="H12" s="64">
        <v>0</v>
      </c>
      <c r="I12" s="64">
        <v>0</v>
      </c>
      <c r="J12" s="64">
        <v>0</v>
      </c>
      <c r="K12" s="56">
        <v>0</v>
      </c>
    </row>
    <row r="13" spans="1:11" ht="37.799999999999997" customHeight="1" x14ac:dyDescent="0.25">
      <c r="A13" s="127" t="s">
        <v>145</v>
      </c>
      <c r="B13" s="34"/>
      <c r="C13" s="50" t="s">
        <v>146</v>
      </c>
      <c r="D13" s="57">
        <f>J13</f>
        <v>20000</v>
      </c>
      <c r="E13" s="63"/>
      <c r="F13" s="64"/>
      <c r="G13" s="64"/>
      <c r="H13" s="64"/>
      <c r="I13" s="64"/>
      <c r="J13" s="64">
        <v>20000</v>
      </c>
      <c r="K13" s="56"/>
    </row>
    <row r="14" spans="1:11" s="47" customFormat="1" ht="13.2" x14ac:dyDescent="0.25">
      <c r="A14" s="128" t="s">
        <v>141</v>
      </c>
      <c r="B14" s="46"/>
      <c r="C14" s="51" t="s">
        <v>83</v>
      </c>
      <c r="D14" s="54">
        <f t="shared" ref="D14:D22" si="0">E14+G14+J14</f>
        <v>3329341</v>
      </c>
      <c r="E14" s="63">
        <v>3329341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55">
        <v>0</v>
      </c>
    </row>
    <row r="15" spans="1:11" s="47" customFormat="1" ht="13.2" x14ac:dyDescent="0.25">
      <c r="A15" s="128" t="s">
        <v>75</v>
      </c>
      <c r="B15" s="46"/>
      <c r="C15" s="51" t="s">
        <v>76</v>
      </c>
      <c r="D15" s="54">
        <f t="shared" si="0"/>
        <v>0</v>
      </c>
      <c r="E15" s="63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55">
        <v>0</v>
      </c>
    </row>
    <row r="16" spans="1:11" s="47" customFormat="1" ht="13.2" x14ac:dyDescent="0.25">
      <c r="A16" s="128" t="s">
        <v>75</v>
      </c>
      <c r="B16" s="46"/>
      <c r="C16" s="51" t="s">
        <v>77</v>
      </c>
      <c r="D16" s="54">
        <f t="shared" si="0"/>
        <v>0</v>
      </c>
      <c r="E16" s="63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55">
        <v>0</v>
      </c>
    </row>
    <row r="17" spans="1:11" s="47" customFormat="1" ht="36" customHeight="1" x14ac:dyDescent="0.25">
      <c r="A17" s="128" t="s">
        <v>130</v>
      </c>
      <c r="B17" s="46"/>
      <c r="C17" s="51" t="s">
        <v>74</v>
      </c>
      <c r="D17" s="54">
        <f t="shared" si="0"/>
        <v>1005255.9</v>
      </c>
      <c r="E17" s="63">
        <v>1005255.9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55">
        <v>0</v>
      </c>
    </row>
    <row r="18" spans="1:11" s="47" customFormat="1" ht="13.2" x14ac:dyDescent="0.25">
      <c r="A18" s="128" t="s">
        <v>131</v>
      </c>
      <c r="B18" s="46"/>
      <c r="C18" s="51" t="s">
        <v>73</v>
      </c>
      <c r="D18" s="54">
        <f t="shared" si="0"/>
        <v>21400</v>
      </c>
      <c r="E18" s="63">
        <v>21400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55">
        <v>0</v>
      </c>
    </row>
    <row r="19" spans="1:11" s="47" customFormat="1" ht="13.2" x14ac:dyDescent="0.25">
      <c r="A19" s="128" t="s">
        <v>115</v>
      </c>
      <c r="B19" s="46"/>
      <c r="C19" s="51" t="s">
        <v>73</v>
      </c>
      <c r="D19" s="54">
        <f t="shared" si="0"/>
        <v>26000</v>
      </c>
      <c r="E19" s="63">
        <v>0</v>
      </c>
      <c r="F19" s="64">
        <v>0</v>
      </c>
      <c r="G19" s="64">
        <v>0</v>
      </c>
      <c r="H19" s="64">
        <v>0</v>
      </c>
      <c r="I19" s="64">
        <v>0</v>
      </c>
      <c r="J19" s="64">
        <v>26000</v>
      </c>
      <c r="K19" s="55">
        <v>0</v>
      </c>
    </row>
    <row r="20" spans="1:11" s="47" customFormat="1" ht="13.2" x14ac:dyDescent="0.25">
      <c r="A20" s="128" t="s">
        <v>132</v>
      </c>
      <c r="B20" s="46"/>
      <c r="C20" s="51" t="s">
        <v>73</v>
      </c>
      <c r="D20" s="54">
        <f t="shared" si="0"/>
        <v>672983.65</v>
      </c>
      <c r="E20" s="63">
        <v>672983.65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55">
        <v>0</v>
      </c>
    </row>
    <row r="21" spans="1:11" s="47" customFormat="1" ht="38.4" customHeight="1" x14ac:dyDescent="0.25">
      <c r="A21" s="128" t="s">
        <v>140</v>
      </c>
      <c r="B21" s="46"/>
      <c r="C21" s="51" t="s">
        <v>73</v>
      </c>
      <c r="D21" s="54">
        <f>E21+G21+J21</f>
        <v>0</v>
      </c>
      <c r="E21" s="63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55">
        <v>0</v>
      </c>
    </row>
    <row r="22" spans="1:11" s="47" customFormat="1" ht="12.6" customHeight="1" x14ac:dyDescent="0.25">
      <c r="A22" s="128" t="s">
        <v>133</v>
      </c>
      <c r="B22" s="46"/>
      <c r="C22" s="51" t="s">
        <v>73</v>
      </c>
      <c r="D22" s="54">
        <f t="shared" si="0"/>
        <v>241031</v>
      </c>
      <c r="E22" s="63">
        <v>177403</v>
      </c>
      <c r="F22" s="64">
        <v>0</v>
      </c>
      <c r="G22" s="64">
        <v>43628</v>
      </c>
      <c r="H22" s="64">
        <v>0</v>
      </c>
      <c r="I22" s="64">
        <v>0</v>
      </c>
      <c r="J22" s="64">
        <v>20000</v>
      </c>
      <c r="K22" s="55">
        <v>0</v>
      </c>
    </row>
    <row r="23" spans="1:11" s="47" customFormat="1" ht="13.2" x14ac:dyDescent="0.25">
      <c r="A23" s="128" t="s">
        <v>134</v>
      </c>
      <c r="B23" s="46"/>
      <c r="C23" s="51" t="s">
        <v>73</v>
      </c>
      <c r="D23" s="54">
        <f t="shared" ref="D23:D29" si="1">E23+G23+J23</f>
        <v>65340.32</v>
      </c>
      <c r="E23" s="63">
        <v>15340.32</v>
      </c>
      <c r="F23" s="64">
        <v>0</v>
      </c>
      <c r="G23" s="64">
        <v>0</v>
      </c>
      <c r="H23" s="64">
        <v>0</v>
      </c>
      <c r="I23" s="64">
        <v>0</v>
      </c>
      <c r="J23" s="64">
        <v>50000</v>
      </c>
      <c r="K23" s="55">
        <v>0</v>
      </c>
    </row>
    <row r="24" spans="1:11" s="47" customFormat="1" ht="16.2" customHeight="1" x14ac:dyDescent="0.25">
      <c r="A24" s="128" t="s">
        <v>135</v>
      </c>
      <c r="B24" s="46"/>
      <c r="C24" s="51" t="s">
        <v>73</v>
      </c>
      <c r="D24" s="54">
        <f t="shared" si="1"/>
        <v>44000</v>
      </c>
      <c r="E24" s="63">
        <v>0</v>
      </c>
      <c r="F24" s="64">
        <v>0</v>
      </c>
      <c r="G24" s="64">
        <v>0</v>
      </c>
      <c r="H24" s="64"/>
      <c r="I24" s="64">
        <v>0</v>
      </c>
      <c r="J24" s="64">
        <v>44000</v>
      </c>
      <c r="K24" s="55">
        <v>0</v>
      </c>
    </row>
    <row r="25" spans="1:11" s="47" customFormat="1" ht="16.2" customHeight="1" x14ac:dyDescent="0.25">
      <c r="A25" s="128" t="s">
        <v>148</v>
      </c>
      <c r="B25" s="46"/>
      <c r="C25" s="51" t="s">
        <v>73</v>
      </c>
      <c r="D25" s="54">
        <f t="shared" si="1"/>
        <v>24640</v>
      </c>
      <c r="E25" s="63">
        <v>8960</v>
      </c>
      <c r="F25" s="64"/>
      <c r="G25" s="64">
        <v>0</v>
      </c>
      <c r="H25" s="64"/>
      <c r="I25" s="64"/>
      <c r="J25" s="64">
        <v>15680</v>
      </c>
      <c r="K25" s="55"/>
    </row>
    <row r="26" spans="1:11" s="47" customFormat="1" ht="13.2" x14ac:dyDescent="0.25">
      <c r="A26" s="128" t="s">
        <v>137</v>
      </c>
      <c r="B26" s="46"/>
      <c r="C26" s="51" t="s">
        <v>73</v>
      </c>
      <c r="D26" s="54">
        <f t="shared" si="1"/>
        <v>39260</v>
      </c>
      <c r="E26" s="63">
        <v>0</v>
      </c>
      <c r="F26" s="64"/>
      <c r="G26" s="64">
        <v>17100</v>
      </c>
      <c r="H26" s="64"/>
      <c r="I26" s="64"/>
      <c r="J26" s="64">
        <v>22160</v>
      </c>
      <c r="K26" s="55"/>
    </row>
    <row r="27" spans="1:11" s="47" customFormat="1" ht="13.2" x14ac:dyDescent="0.25">
      <c r="A27" s="128" t="s">
        <v>147</v>
      </c>
      <c r="B27" s="46"/>
      <c r="C27" s="51" t="s">
        <v>73</v>
      </c>
      <c r="D27" s="54">
        <f t="shared" si="1"/>
        <v>8000</v>
      </c>
      <c r="E27" s="63"/>
      <c r="F27" s="64"/>
      <c r="G27" s="64"/>
      <c r="H27" s="64"/>
      <c r="I27" s="64"/>
      <c r="J27" s="64">
        <v>8000</v>
      </c>
      <c r="K27" s="55"/>
    </row>
    <row r="28" spans="1:11" s="47" customFormat="1" ht="24" x14ac:dyDescent="0.25">
      <c r="A28" s="128" t="s">
        <v>136</v>
      </c>
      <c r="B28" s="46"/>
      <c r="C28" s="51" t="s">
        <v>73</v>
      </c>
      <c r="D28" s="54">
        <f t="shared" si="1"/>
        <v>37544</v>
      </c>
      <c r="E28" s="63">
        <v>3584</v>
      </c>
      <c r="F28" s="64"/>
      <c r="G28" s="64">
        <v>1800</v>
      </c>
      <c r="H28" s="64"/>
      <c r="I28" s="64"/>
      <c r="J28" s="64">
        <v>32160</v>
      </c>
      <c r="K28" s="55"/>
    </row>
    <row r="29" spans="1:11" s="47" customFormat="1" ht="25.8" customHeight="1" x14ac:dyDescent="0.25">
      <c r="A29" s="128" t="s">
        <v>144</v>
      </c>
      <c r="B29" s="46"/>
      <c r="C29" s="51" t="s">
        <v>73</v>
      </c>
      <c r="D29" s="54">
        <f t="shared" si="1"/>
        <v>8000</v>
      </c>
      <c r="E29" s="63"/>
      <c r="F29" s="64"/>
      <c r="G29" s="64"/>
      <c r="H29" s="64"/>
      <c r="I29" s="64"/>
      <c r="J29" s="64">
        <v>8000</v>
      </c>
      <c r="K29" s="55"/>
    </row>
    <row r="30" spans="1:11" s="47" customFormat="1" ht="28.95" customHeight="1" x14ac:dyDescent="0.25">
      <c r="A30" s="128" t="s">
        <v>120</v>
      </c>
      <c r="B30" s="46"/>
      <c r="C30" s="51" t="s">
        <v>73</v>
      </c>
      <c r="D30" s="54">
        <f t="shared" ref="D30:D34" si="2">E30+G30+J30</f>
        <v>34992.85</v>
      </c>
      <c r="E30" s="63">
        <v>0</v>
      </c>
      <c r="F30" s="64">
        <v>0</v>
      </c>
      <c r="G30" s="64">
        <v>0</v>
      </c>
      <c r="H30" s="64">
        <v>0</v>
      </c>
      <c r="I30" s="64">
        <v>0</v>
      </c>
      <c r="J30" s="64">
        <v>34992.85</v>
      </c>
      <c r="K30" s="55">
        <v>0</v>
      </c>
    </row>
    <row r="31" spans="1:11" s="47" customFormat="1" ht="13.2" x14ac:dyDescent="0.25">
      <c r="A31" s="128" t="s">
        <v>79</v>
      </c>
      <c r="B31" s="46"/>
      <c r="C31" s="51" t="s">
        <v>80</v>
      </c>
      <c r="D31" s="54">
        <f t="shared" si="2"/>
        <v>0</v>
      </c>
      <c r="E31" s="63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55">
        <v>0</v>
      </c>
    </row>
    <row r="32" spans="1:11" s="47" customFormat="1" ht="24" x14ac:dyDescent="0.25">
      <c r="A32" s="128" t="s">
        <v>138</v>
      </c>
      <c r="B32" s="46"/>
      <c r="C32" s="51" t="s">
        <v>78</v>
      </c>
      <c r="D32" s="54">
        <f t="shared" si="2"/>
        <v>82189.210000000006</v>
      </c>
      <c r="E32" s="63">
        <v>82182</v>
      </c>
      <c r="F32" s="64">
        <v>0</v>
      </c>
      <c r="G32" s="64">
        <v>0</v>
      </c>
      <c r="H32" s="64">
        <v>0</v>
      </c>
      <c r="I32" s="64">
        <v>0</v>
      </c>
      <c r="J32" s="64">
        <v>7.21</v>
      </c>
      <c r="K32" s="55">
        <v>0</v>
      </c>
    </row>
    <row r="33" spans="1:11" s="47" customFormat="1" ht="13.2" x14ac:dyDescent="0.25">
      <c r="A33" s="128" t="s">
        <v>79</v>
      </c>
      <c r="B33" s="46"/>
      <c r="C33" s="51" t="s">
        <v>81</v>
      </c>
      <c r="D33" s="54">
        <f t="shared" si="2"/>
        <v>0</v>
      </c>
      <c r="E33" s="63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55">
        <v>0</v>
      </c>
    </row>
    <row r="34" spans="1:11" s="47" customFormat="1" ht="13.2" x14ac:dyDescent="0.25">
      <c r="A34" s="128" t="s">
        <v>139</v>
      </c>
      <c r="B34" s="46"/>
      <c r="C34" s="51" t="s">
        <v>82</v>
      </c>
      <c r="D34" s="54">
        <f t="shared" si="2"/>
        <v>1262.9099999999999</v>
      </c>
      <c r="E34" s="63">
        <v>1205.0999999999999</v>
      </c>
      <c r="F34" s="64">
        <v>0</v>
      </c>
      <c r="G34" s="64">
        <v>0</v>
      </c>
      <c r="H34" s="64">
        <v>0</v>
      </c>
      <c r="I34" s="64">
        <v>0</v>
      </c>
      <c r="J34" s="64">
        <v>57.81</v>
      </c>
      <c r="K34" s="55">
        <v>0</v>
      </c>
    </row>
    <row r="35" spans="1:11" s="47" customFormat="1" ht="13.2" x14ac:dyDescent="0.25">
      <c r="A35" s="128" t="s">
        <v>84</v>
      </c>
      <c r="B35" s="46" t="s">
        <v>119</v>
      </c>
      <c r="C35" s="51"/>
      <c r="D35" s="54">
        <f>E35+G35+J35</f>
        <v>3382.8399999999997</v>
      </c>
      <c r="E35" s="63">
        <v>2324.9699999999998</v>
      </c>
      <c r="F35" s="64">
        <v>0</v>
      </c>
      <c r="G35" s="64">
        <v>0</v>
      </c>
      <c r="H35" s="64">
        <v>0</v>
      </c>
      <c r="I35" s="64">
        <v>0</v>
      </c>
      <c r="J35" s="64">
        <v>1057.8699999999999</v>
      </c>
      <c r="K35" s="55">
        <v>0</v>
      </c>
    </row>
    <row r="36" spans="1:11" ht="13.8" thickBot="1" x14ac:dyDescent="0.3">
      <c r="A36" s="127" t="s">
        <v>85</v>
      </c>
      <c r="B36" s="34" t="s">
        <v>86</v>
      </c>
      <c r="C36" s="50"/>
      <c r="D36" s="58">
        <v>0</v>
      </c>
      <c r="E36" s="63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56">
        <v>0</v>
      </c>
    </row>
    <row r="37" spans="1:11" ht="12.75" customHeight="1" x14ac:dyDescent="0.25">
      <c r="D37" s="53"/>
      <c r="E37" s="65"/>
      <c r="F37" s="65"/>
      <c r="G37" s="74"/>
      <c r="H37" s="65"/>
      <c r="I37" s="65"/>
      <c r="J37" s="65"/>
      <c r="K37" s="53"/>
    </row>
    <row r="38" spans="1:11" s="73" customFormat="1" ht="12.75" customHeight="1" x14ac:dyDescent="0.25">
      <c r="D38" s="73">
        <f>D30+D29+D28+D27+D26+D24+D23+D22+D21+D20+D19+D18+D25</f>
        <v>1223191.82</v>
      </c>
      <c r="E38" s="74">
        <f>E30+E24+E23+E22+E21+E20+E19+E18+E25+E28</f>
        <v>899670.97</v>
      </c>
      <c r="F38" s="74"/>
      <c r="G38" s="74">
        <f>G30+G24+G23+G22+G21+G19+G18+G17+G16+G15+G14+G26+G28</f>
        <v>62528</v>
      </c>
      <c r="H38" s="74"/>
      <c r="I38" s="74"/>
      <c r="J38" s="74">
        <f>J30+J29+J28+J27+J26+J24+J23+J22+J21+J20+J19+J25</f>
        <v>260992.85</v>
      </c>
    </row>
    <row r="39" spans="1:11" ht="12.75" customHeight="1" x14ac:dyDescent="0.25">
      <c r="D39" s="44"/>
      <c r="J39" s="67"/>
    </row>
    <row r="41" spans="1:11" ht="12.75" customHeight="1" x14ac:dyDescent="0.25">
      <c r="D41" s="44"/>
    </row>
  </sheetData>
  <mergeCells count="14">
    <mergeCell ref="A2:J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6" workbookViewId="0">
      <selection activeCell="A23" sqref="A23"/>
    </sheetView>
  </sheetViews>
  <sheetFormatPr defaultRowHeight="12.75" customHeight="1" x14ac:dyDescent="0.25"/>
  <cols>
    <col min="1" max="1" width="41.21875" customWidth="1"/>
    <col min="2" max="2" width="8.33203125" customWidth="1"/>
    <col min="3" max="3" width="15.6640625" customWidth="1"/>
    <col min="4" max="4" width="13.33203125" customWidth="1"/>
    <col min="5" max="5" width="17.5546875" style="66" customWidth="1"/>
    <col min="6" max="6" width="14.44140625" customWidth="1"/>
    <col min="7" max="7" width="12.88671875" customWidth="1"/>
    <col min="8" max="8" width="17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59"/>
      <c r="F1" s="28"/>
      <c r="G1" s="28"/>
      <c r="H1" s="28"/>
      <c r="I1" s="28"/>
      <c r="J1" s="28"/>
    </row>
    <row r="2" spans="1:11" ht="14.25" customHeight="1" x14ac:dyDescent="0.25">
      <c r="A2" s="77" t="s">
        <v>150</v>
      </c>
      <c r="B2" s="77"/>
      <c r="C2" s="77"/>
      <c r="D2" s="77"/>
      <c r="E2" s="77"/>
      <c r="F2" s="77"/>
      <c r="G2" s="77"/>
      <c r="H2" s="77"/>
      <c r="I2" s="77"/>
      <c r="J2" s="77"/>
    </row>
    <row r="3" spans="1:11" ht="14.25" customHeight="1" x14ac:dyDescent="0.25">
      <c r="A3" s="77" t="s">
        <v>155</v>
      </c>
      <c r="B3" s="77"/>
      <c r="C3" s="77"/>
      <c r="D3" s="77"/>
      <c r="E3" s="77"/>
      <c r="F3" s="77"/>
      <c r="G3" s="77"/>
      <c r="H3" s="77"/>
      <c r="I3" s="77"/>
      <c r="J3" s="77"/>
    </row>
    <row r="4" spans="1:11" ht="12.75" customHeight="1" x14ac:dyDescent="0.25">
      <c r="A4" s="27"/>
      <c r="B4" s="27"/>
      <c r="C4" s="27"/>
      <c r="D4" s="27"/>
      <c r="E4" s="60"/>
      <c r="F4" s="27"/>
      <c r="G4" s="27"/>
      <c r="H4" s="27"/>
      <c r="I4" s="27"/>
      <c r="J4" s="27"/>
    </row>
    <row r="5" spans="1:11" ht="12.75" customHeight="1" thickBot="1" x14ac:dyDescent="0.3">
      <c r="A5" s="107" t="s">
        <v>42</v>
      </c>
      <c r="B5" s="107" t="s">
        <v>60</v>
      </c>
      <c r="C5" s="107" t="s">
        <v>61</v>
      </c>
      <c r="D5" s="112" t="s">
        <v>62</v>
      </c>
      <c r="E5" s="113"/>
      <c r="F5" s="113"/>
      <c r="G5" s="113"/>
      <c r="H5" s="113"/>
      <c r="I5" s="113"/>
      <c r="J5" s="113"/>
      <c r="K5" s="114"/>
    </row>
    <row r="6" spans="1:11" ht="12.75" customHeight="1" x14ac:dyDescent="0.25">
      <c r="A6" s="108"/>
      <c r="B6" s="108"/>
      <c r="C6" s="110"/>
      <c r="D6" s="120" t="s">
        <v>121</v>
      </c>
      <c r="E6" s="113" t="s">
        <v>64</v>
      </c>
      <c r="F6" s="113"/>
      <c r="G6" s="113"/>
      <c r="H6" s="113"/>
      <c r="I6" s="113"/>
      <c r="J6" s="113"/>
      <c r="K6" s="114"/>
    </row>
    <row r="7" spans="1:11" ht="12.75" customHeight="1" x14ac:dyDescent="0.25">
      <c r="A7" s="108"/>
      <c r="B7" s="108"/>
      <c r="C7" s="110"/>
      <c r="D7" s="121"/>
      <c r="E7" s="103" t="s">
        <v>65</v>
      </c>
      <c r="F7" s="105" t="s">
        <v>66</v>
      </c>
      <c r="G7" s="105" t="s">
        <v>67</v>
      </c>
      <c r="H7" s="105" t="s">
        <v>68</v>
      </c>
      <c r="I7" s="105" t="s">
        <v>69</v>
      </c>
      <c r="J7" s="118" t="s">
        <v>70</v>
      </c>
      <c r="K7" s="119"/>
    </row>
    <row r="8" spans="1:11" ht="148.80000000000001" customHeight="1" x14ac:dyDescent="0.25">
      <c r="A8" s="109"/>
      <c r="B8" s="109"/>
      <c r="C8" s="111"/>
      <c r="D8" s="122"/>
      <c r="E8" s="104"/>
      <c r="F8" s="106"/>
      <c r="G8" s="106"/>
      <c r="H8" s="106"/>
      <c r="I8" s="106"/>
      <c r="J8" s="61" t="s">
        <v>63</v>
      </c>
      <c r="K8" s="69" t="s">
        <v>71</v>
      </c>
    </row>
    <row r="9" spans="1:11" ht="12.75" customHeight="1" x14ac:dyDescent="0.25">
      <c r="A9" s="69">
        <v>1</v>
      </c>
      <c r="B9" s="69">
        <v>2</v>
      </c>
      <c r="C9" s="68">
        <v>3</v>
      </c>
      <c r="D9" s="52">
        <v>4</v>
      </c>
      <c r="E9" s="62">
        <v>5</v>
      </c>
      <c r="F9" s="61"/>
      <c r="G9" s="61">
        <v>6</v>
      </c>
      <c r="H9" s="61">
        <v>7</v>
      </c>
      <c r="I9" s="61">
        <v>8</v>
      </c>
      <c r="J9" s="61">
        <v>9</v>
      </c>
      <c r="K9" s="69">
        <v>10</v>
      </c>
    </row>
    <row r="10" spans="1:11" ht="13.2" x14ac:dyDescent="0.25">
      <c r="A10" s="33" t="s">
        <v>72</v>
      </c>
      <c r="B10" s="34"/>
      <c r="C10" s="50" t="s">
        <v>117</v>
      </c>
      <c r="D10" s="54">
        <f>J10</f>
        <v>1000</v>
      </c>
      <c r="E10" s="63">
        <v>0</v>
      </c>
      <c r="F10" s="64">
        <v>0</v>
      </c>
      <c r="G10" s="64">
        <v>0</v>
      </c>
      <c r="H10" s="64">
        <v>0</v>
      </c>
      <c r="I10" s="64">
        <v>0</v>
      </c>
      <c r="J10" s="64">
        <v>1000</v>
      </c>
      <c r="K10" s="56">
        <v>0</v>
      </c>
    </row>
    <row r="11" spans="1:11" ht="43.2" customHeight="1" x14ac:dyDescent="0.25">
      <c r="A11" s="45" t="s">
        <v>118</v>
      </c>
      <c r="B11" s="46"/>
      <c r="C11" s="51" t="s">
        <v>117</v>
      </c>
      <c r="D11" s="54">
        <f>E11</f>
        <v>4321821</v>
      </c>
      <c r="E11" s="63">
        <v>4321821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55">
        <v>0</v>
      </c>
    </row>
    <row r="12" spans="1:11" s="47" customFormat="1" ht="13.2" x14ac:dyDescent="0.25">
      <c r="A12" s="45" t="s">
        <v>129</v>
      </c>
      <c r="B12" s="46"/>
      <c r="C12" s="51" t="s">
        <v>83</v>
      </c>
      <c r="D12" s="54">
        <f t="shared" ref="D12:D18" si="0">E12+G12+J12</f>
        <v>3329341</v>
      </c>
      <c r="E12" s="63">
        <v>3329341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55">
        <v>0</v>
      </c>
    </row>
    <row r="13" spans="1:11" s="47" customFormat="1" ht="13.2" x14ac:dyDescent="0.25">
      <c r="A13" s="45" t="s">
        <v>75</v>
      </c>
      <c r="B13" s="46"/>
      <c r="C13" s="51" t="s">
        <v>76</v>
      </c>
      <c r="D13" s="54">
        <f t="shared" si="0"/>
        <v>0</v>
      </c>
      <c r="E13" s="63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55">
        <v>0</v>
      </c>
    </row>
    <row r="14" spans="1:11" s="47" customFormat="1" ht="13.2" x14ac:dyDescent="0.25">
      <c r="A14" s="45" t="s">
        <v>75</v>
      </c>
      <c r="B14" s="46"/>
      <c r="C14" s="51" t="s">
        <v>77</v>
      </c>
      <c r="D14" s="54">
        <f t="shared" si="0"/>
        <v>0</v>
      </c>
      <c r="E14" s="63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55">
        <v>0</v>
      </c>
    </row>
    <row r="15" spans="1:11" s="47" customFormat="1" ht="52.8" x14ac:dyDescent="0.25">
      <c r="A15" s="45" t="s">
        <v>130</v>
      </c>
      <c r="B15" s="46"/>
      <c r="C15" s="51" t="s">
        <v>74</v>
      </c>
      <c r="D15" s="54">
        <f t="shared" si="0"/>
        <v>673220</v>
      </c>
      <c r="E15" s="63">
        <v>673220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55">
        <v>0</v>
      </c>
    </row>
    <row r="16" spans="1:11" s="47" customFormat="1" ht="13.2" x14ac:dyDescent="0.25">
      <c r="A16" s="45" t="s">
        <v>131</v>
      </c>
      <c r="B16" s="46"/>
      <c r="C16" s="51" t="s">
        <v>73</v>
      </c>
      <c r="D16" s="54">
        <f t="shared" si="0"/>
        <v>0</v>
      </c>
      <c r="E16" s="63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55">
        <v>0</v>
      </c>
    </row>
    <row r="17" spans="1:11" s="47" customFormat="1" ht="13.2" x14ac:dyDescent="0.25">
      <c r="A17" s="45" t="s">
        <v>115</v>
      </c>
      <c r="B17" s="46"/>
      <c r="C17" s="51" t="s">
        <v>73</v>
      </c>
      <c r="D17" s="54">
        <f t="shared" si="0"/>
        <v>0</v>
      </c>
      <c r="E17" s="63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55">
        <v>0</v>
      </c>
    </row>
    <row r="18" spans="1:11" s="47" customFormat="1" ht="13.2" x14ac:dyDescent="0.25">
      <c r="A18" s="45" t="s">
        <v>132</v>
      </c>
      <c r="B18" s="46"/>
      <c r="C18" s="51" t="s">
        <v>73</v>
      </c>
      <c r="D18" s="54">
        <f t="shared" si="0"/>
        <v>319260</v>
      </c>
      <c r="E18" s="63">
        <v>319260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55">
        <v>0</v>
      </c>
    </row>
    <row r="19" spans="1:11" s="47" customFormat="1" ht="42" customHeight="1" x14ac:dyDescent="0.25">
      <c r="A19" s="45" t="s">
        <v>140</v>
      </c>
      <c r="B19" s="46"/>
      <c r="C19" s="51" t="s">
        <v>73</v>
      </c>
      <c r="D19" s="54">
        <f>E19+G19+J19</f>
        <v>0</v>
      </c>
      <c r="E19" s="63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55">
        <v>0</v>
      </c>
    </row>
    <row r="20" spans="1:11" s="47" customFormat="1" ht="18.600000000000001" customHeight="1" x14ac:dyDescent="0.25">
      <c r="A20" s="45" t="s">
        <v>133</v>
      </c>
      <c r="B20" s="46"/>
      <c r="C20" s="51" t="s">
        <v>73</v>
      </c>
      <c r="D20" s="54">
        <f t="shared" ref="D20:D27" si="1">E20+G20+J20</f>
        <v>0</v>
      </c>
      <c r="E20" s="63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55">
        <v>0</v>
      </c>
    </row>
    <row r="21" spans="1:11" s="47" customFormat="1" ht="13.2" x14ac:dyDescent="0.25">
      <c r="A21" s="45" t="s">
        <v>134</v>
      </c>
      <c r="B21" s="46"/>
      <c r="C21" s="51" t="s">
        <v>73</v>
      </c>
      <c r="D21" s="54">
        <f t="shared" si="1"/>
        <v>0</v>
      </c>
      <c r="E21" s="63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55">
        <v>0</v>
      </c>
    </row>
    <row r="22" spans="1:11" s="47" customFormat="1" ht="13.8" customHeight="1" x14ac:dyDescent="0.25">
      <c r="A22" s="45" t="s">
        <v>135</v>
      </c>
      <c r="B22" s="46"/>
      <c r="C22" s="51" t="s">
        <v>73</v>
      </c>
      <c r="D22" s="54">
        <f t="shared" si="1"/>
        <v>0</v>
      </c>
      <c r="E22" s="63">
        <v>0</v>
      </c>
      <c r="F22" s="64">
        <v>0</v>
      </c>
      <c r="G22" s="64">
        <v>0</v>
      </c>
      <c r="H22" s="64"/>
      <c r="I22" s="64">
        <v>0</v>
      </c>
      <c r="J22" s="64">
        <v>0</v>
      </c>
      <c r="K22" s="55">
        <v>0</v>
      </c>
    </row>
    <row r="23" spans="1:11" s="47" customFormat="1" ht="26.4" customHeight="1" x14ac:dyDescent="0.25">
      <c r="A23" s="45" t="s">
        <v>136</v>
      </c>
      <c r="B23" s="46"/>
      <c r="C23" s="51" t="s">
        <v>73</v>
      </c>
      <c r="D23" s="54">
        <f t="shared" si="1"/>
        <v>1000</v>
      </c>
      <c r="E23" s="63">
        <v>0</v>
      </c>
      <c r="F23" s="64">
        <v>0</v>
      </c>
      <c r="G23" s="64">
        <v>0</v>
      </c>
      <c r="H23" s="64">
        <v>0</v>
      </c>
      <c r="I23" s="64">
        <v>0</v>
      </c>
      <c r="J23" s="64">
        <v>1000</v>
      </c>
      <c r="K23" s="55">
        <v>0</v>
      </c>
    </row>
    <row r="24" spans="1:11" s="47" customFormat="1" ht="13.2" x14ac:dyDescent="0.25">
      <c r="A24" s="45" t="s">
        <v>79</v>
      </c>
      <c r="B24" s="46"/>
      <c r="C24" s="51" t="s">
        <v>80</v>
      </c>
      <c r="D24" s="54">
        <f t="shared" si="1"/>
        <v>0</v>
      </c>
      <c r="E24" s="63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55">
        <v>0</v>
      </c>
    </row>
    <row r="25" spans="1:11" s="47" customFormat="1" ht="26.4" x14ac:dyDescent="0.25">
      <c r="A25" s="45" t="s">
        <v>138</v>
      </c>
      <c r="B25" s="46"/>
      <c r="C25" s="51" t="s">
        <v>78</v>
      </c>
      <c r="D25" s="54">
        <f t="shared" si="1"/>
        <v>0</v>
      </c>
      <c r="E25" s="63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55">
        <v>0</v>
      </c>
    </row>
    <row r="26" spans="1:11" s="47" customFormat="1" ht="13.2" x14ac:dyDescent="0.25">
      <c r="A26" s="45" t="s">
        <v>79</v>
      </c>
      <c r="B26" s="46"/>
      <c r="C26" s="51" t="s">
        <v>81</v>
      </c>
      <c r="D26" s="54">
        <f t="shared" si="1"/>
        <v>0</v>
      </c>
      <c r="E26" s="63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55">
        <v>0</v>
      </c>
    </row>
    <row r="27" spans="1:11" s="47" customFormat="1" ht="13.2" x14ac:dyDescent="0.25">
      <c r="A27" s="45" t="s">
        <v>139</v>
      </c>
      <c r="B27" s="46"/>
      <c r="C27" s="51" t="s">
        <v>82</v>
      </c>
      <c r="D27" s="54">
        <f t="shared" si="1"/>
        <v>0</v>
      </c>
      <c r="E27" s="63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55">
        <v>0</v>
      </c>
    </row>
    <row r="28" spans="1:11" s="47" customFormat="1" ht="13.2" x14ac:dyDescent="0.25">
      <c r="A28" s="45" t="s">
        <v>84</v>
      </c>
      <c r="B28" s="46" t="s">
        <v>119</v>
      </c>
      <c r="C28" s="51"/>
      <c r="D28" s="54">
        <f>E28+G28+J28</f>
        <v>0</v>
      </c>
      <c r="E28" s="63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55">
        <v>0</v>
      </c>
    </row>
    <row r="29" spans="1:11" s="47" customFormat="1" ht="13.8" thickBot="1" x14ac:dyDescent="0.3">
      <c r="A29" s="33" t="s">
        <v>85</v>
      </c>
      <c r="B29" s="34" t="s">
        <v>86</v>
      </c>
      <c r="C29" s="50"/>
      <c r="D29" s="58">
        <v>0</v>
      </c>
      <c r="E29" s="63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56">
        <v>0</v>
      </c>
    </row>
    <row r="31" spans="1:11" s="72" customFormat="1" ht="12.75" customHeight="1" x14ac:dyDescent="0.25">
      <c r="D31" s="73">
        <f>D18+D23</f>
        <v>320260</v>
      </c>
      <c r="E31" s="71">
        <f>E23+E22+E21+E20+E19+E18+E17+E16</f>
        <v>319260</v>
      </c>
      <c r="J31" s="73">
        <f>J23</f>
        <v>1000</v>
      </c>
    </row>
  </sheetData>
  <mergeCells count="14">
    <mergeCell ref="J7:K7"/>
    <mergeCell ref="A3:J3"/>
    <mergeCell ref="A2:J2"/>
    <mergeCell ref="E7:E8"/>
    <mergeCell ref="F7:F8"/>
    <mergeCell ref="G7:G8"/>
    <mergeCell ref="H7:H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1" workbookViewId="0">
      <selection activeCell="D32" sqref="D32"/>
    </sheetView>
  </sheetViews>
  <sheetFormatPr defaultRowHeight="12.75" customHeight="1" x14ac:dyDescent="0.25"/>
  <cols>
    <col min="1" max="1" width="41.21875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13.5546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59</v>
      </c>
    </row>
    <row r="2" spans="1:11" ht="14.25" customHeight="1" x14ac:dyDescent="0.25">
      <c r="A2" s="77" t="s">
        <v>149</v>
      </c>
      <c r="B2" s="77"/>
      <c r="C2" s="77"/>
      <c r="D2" s="77"/>
      <c r="E2" s="77"/>
      <c r="F2" s="77"/>
      <c r="G2" s="77"/>
      <c r="H2" s="77"/>
      <c r="I2" s="77"/>
      <c r="J2" s="77"/>
    </row>
    <row r="3" spans="1:11" ht="14.25" customHeight="1" x14ac:dyDescent="0.25">
      <c r="A3" s="77" t="s">
        <v>155</v>
      </c>
      <c r="B3" s="77"/>
      <c r="C3" s="77"/>
      <c r="D3" s="77"/>
      <c r="E3" s="77"/>
      <c r="F3" s="77"/>
      <c r="G3" s="77"/>
      <c r="H3" s="77"/>
      <c r="I3" s="77"/>
      <c r="J3" s="77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07" t="s">
        <v>42</v>
      </c>
      <c r="B5" s="107" t="s">
        <v>60</v>
      </c>
      <c r="C5" s="107" t="s">
        <v>61</v>
      </c>
      <c r="D5" s="112" t="s">
        <v>62</v>
      </c>
      <c r="E5" s="113"/>
      <c r="F5" s="113"/>
      <c r="G5" s="113"/>
      <c r="H5" s="113"/>
      <c r="I5" s="113"/>
      <c r="J5" s="113"/>
      <c r="K5" s="114"/>
    </row>
    <row r="6" spans="1:11" ht="12.75" customHeight="1" x14ac:dyDescent="0.25">
      <c r="A6" s="108"/>
      <c r="B6" s="108"/>
      <c r="C6" s="110"/>
      <c r="D6" s="115" t="s">
        <v>122</v>
      </c>
      <c r="E6" s="113" t="s">
        <v>64</v>
      </c>
      <c r="F6" s="113"/>
      <c r="G6" s="113"/>
      <c r="H6" s="113"/>
      <c r="I6" s="113"/>
      <c r="J6" s="113"/>
      <c r="K6" s="114"/>
    </row>
    <row r="7" spans="1:11" ht="12.75" customHeight="1" x14ac:dyDescent="0.25">
      <c r="A7" s="108"/>
      <c r="B7" s="108"/>
      <c r="C7" s="110"/>
      <c r="D7" s="116"/>
      <c r="E7" s="103" t="s">
        <v>65</v>
      </c>
      <c r="F7" s="105" t="s">
        <v>66</v>
      </c>
      <c r="G7" s="105" t="s">
        <v>67</v>
      </c>
      <c r="H7" s="105" t="s">
        <v>68</v>
      </c>
      <c r="I7" s="105" t="s">
        <v>69</v>
      </c>
      <c r="J7" s="118" t="s">
        <v>70</v>
      </c>
      <c r="K7" s="119"/>
    </row>
    <row r="8" spans="1:11" ht="134.25" customHeight="1" x14ac:dyDescent="0.25">
      <c r="A8" s="109"/>
      <c r="B8" s="109"/>
      <c r="C8" s="111"/>
      <c r="D8" s="117"/>
      <c r="E8" s="104"/>
      <c r="F8" s="106"/>
      <c r="G8" s="106"/>
      <c r="H8" s="106"/>
      <c r="I8" s="106"/>
      <c r="J8" s="61" t="s">
        <v>63</v>
      </c>
      <c r="K8" s="69" t="s">
        <v>71</v>
      </c>
    </row>
    <row r="9" spans="1:11" ht="12.75" customHeight="1" x14ac:dyDescent="0.25">
      <c r="A9" s="69">
        <v>1</v>
      </c>
      <c r="B9" s="69">
        <v>2</v>
      </c>
      <c r="C9" s="68">
        <v>3</v>
      </c>
      <c r="D9" s="52">
        <v>4</v>
      </c>
      <c r="E9" s="62">
        <v>5</v>
      </c>
      <c r="F9" s="61"/>
      <c r="G9" s="61">
        <v>6</v>
      </c>
      <c r="H9" s="61">
        <v>7</v>
      </c>
      <c r="I9" s="61">
        <v>8</v>
      </c>
      <c r="J9" s="61">
        <v>9</v>
      </c>
      <c r="K9" s="69">
        <v>10</v>
      </c>
    </row>
    <row r="10" spans="1:11" ht="13.2" x14ac:dyDescent="0.25">
      <c r="A10" s="33" t="s">
        <v>72</v>
      </c>
      <c r="B10" s="34"/>
      <c r="C10" s="50" t="s">
        <v>117</v>
      </c>
      <c r="D10" s="54">
        <f>J10</f>
        <v>1000</v>
      </c>
      <c r="E10" s="63">
        <v>0</v>
      </c>
      <c r="F10" s="64">
        <v>0</v>
      </c>
      <c r="G10" s="64">
        <v>0</v>
      </c>
      <c r="H10" s="64">
        <v>0</v>
      </c>
      <c r="I10" s="64">
        <v>0</v>
      </c>
      <c r="J10" s="64">
        <v>1000</v>
      </c>
      <c r="K10" s="56">
        <v>0</v>
      </c>
    </row>
    <row r="11" spans="1:11" ht="42.6" customHeight="1" x14ac:dyDescent="0.25">
      <c r="A11" s="45" t="s">
        <v>118</v>
      </c>
      <c r="B11" s="46"/>
      <c r="C11" s="51" t="s">
        <v>117</v>
      </c>
      <c r="D11" s="54">
        <f>E11</f>
        <v>2948469</v>
      </c>
      <c r="E11" s="63">
        <v>2948469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55">
        <v>0</v>
      </c>
    </row>
    <row r="12" spans="1:11" s="47" customFormat="1" ht="13.2" x14ac:dyDescent="0.25">
      <c r="A12" s="45" t="s">
        <v>129</v>
      </c>
      <c r="B12" s="46"/>
      <c r="C12" s="51" t="s">
        <v>83</v>
      </c>
      <c r="D12" s="54">
        <f t="shared" ref="D12:D18" si="0">E12+G12+J12</f>
        <v>2628627</v>
      </c>
      <c r="E12" s="63">
        <v>2628627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55">
        <v>0</v>
      </c>
    </row>
    <row r="13" spans="1:11" s="47" customFormat="1" ht="13.2" x14ac:dyDescent="0.25">
      <c r="A13" s="45" t="s">
        <v>75</v>
      </c>
      <c r="B13" s="46"/>
      <c r="C13" s="51" t="s">
        <v>76</v>
      </c>
      <c r="D13" s="54">
        <f t="shared" si="0"/>
        <v>0</v>
      </c>
      <c r="E13" s="63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55">
        <v>0</v>
      </c>
    </row>
    <row r="14" spans="1:11" s="47" customFormat="1" ht="13.2" x14ac:dyDescent="0.25">
      <c r="A14" s="45" t="s">
        <v>75</v>
      </c>
      <c r="B14" s="46"/>
      <c r="C14" s="51" t="s">
        <v>77</v>
      </c>
      <c r="D14" s="54">
        <f t="shared" si="0"/>
        <v>0</v>
      </c>
      <c r="E14" s="63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55">
        <v>0</v>
      </c>
    </row>
    <row r="15" spans="1:11" s="47" customFormat="1" ht="52.8" x14ac:dyDescent="0.25">
      <c r="A15" s="45" t="s">
        <v>130</v>
      </c>
      <c r="B15" s="46"/>
      <c r="C15" s="51" t="s">
        <v>74</v>
      </c>
      <c r="D15" s="54">
        <f t="shared" si="0"/>
        <v>319842</v>
      </c>
      <c r="E15" s="63">
        <v>319842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55">
        <v>0</v>
      </c>
    </row>
    <row r="16" spans="1:11" s="47" customFormat="1" ht="13.2" x14ac:dyDescent="0.25">
      <c r="A16" s="45" t="s">
        <v>131</v>
      </c>
      <c r="B16" s="46"/>
      <c r="C16" s="51" t="s">
        <v>73</v>
      </c>
      <c r="D16" s="54">
        <f t="shared" si="0"/>
        <v>0</v>
      </c>
      <c r="E16" s="63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55">
        <v>0</v>
      </c>
    </row>
    <row r="17" spans="1:11" s="47" customFormat="1" ht="13.2" x14ac:dyDescent="0.25">
      <c r="A17" s="45" t="s">
        <v>115</v>
      </c>
      <c r="B17" s="46"/>
      <c r="C17" s="51" t="s">
        <v>73</v>
      </c>
      <c r="D17" s="54">
        <f t="shared" si="0"/>
        <v>0</v>
      </c>
      <c r="E17" s="63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55">
        <v>0</v>
      </c>
    </row>
    <row r="18" spans="1:11" s="47" customFormat="1" ht="13.2" x14ac:dyDescent="0.25">
      <c r="A18" s="45" t="s">
        <v>132</v>
      </c>
      <c r="B18" s="46"/>
      <c r="C18" s="51" t="s">
        <v>73</v>
      </c>
      <c r="D18" s="54">
        <f t="shared" si="0"/>
        <v>0</v>
      </c>
      <c r="E18" s="63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55">
        <v>0</v>
      </c>
    </row>
    <row r="19" spans="1:11" s="47" customFormat="1" ht="45" customHeight="1" x14ac:dyDescent="0.25">
      <c r="A19" s="45" t="s">
        <v>140</v>
      </c>
      <c r="B19" s="46"/>
      <c r="C19" s="51" t="s">
        <v>73</v>
      </c>
      <c r="D19" s="54">
        <f>E19+G19+J19</f>
        <v>0</v>
      </c>
      <c r="E19" s="63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55">
        <v>0</v>
      </c>
    </row>
    <row r="20" spans="1:11" s="47" customFormat="1" ht="19.2" customHeight="1" x14ac:dyDescent="0.25">
      <c r="A20" s="45" t="s">
        <v>133</v>
      </c>
      <c r="B20" s="46"/>
      <c r="C20" s="51" t="s">
        <v>73</v>
      </c>
      <c r="D20" s="54">
        <f t="shared" ref="D20:D27" si="1">E20+G20+J20</f>
        <v>0</v>
      </c>
      <c r="E20" s="63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55">
        <v>0</v>
      </c>
    </row>
    <row r="21" spans="1:11" s="47" customFormat="1" ht="13.2" x14ac:dyDescent="0.25">
      <c r="A21" s="45" t="s">
        <v>134</v>
      </c>
      <c r="B21" s="46"/>
      <c r="C21" s="51" t="s">
        <v>73</v>
      </c>
      <c r="D21" s="54">
        <f t="shared" si="1"/>
        <v>0</v>
      </c>
      <c r="E21" s="63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55">
        <v>0</v>
      </c>
    </row>
    <row r="22" spans="1:11" s="47" customFormat="1" ht="19.2" customHeight="1" x14ac:dyDescent="0.25">
      <c r="A22" s="45" t="s">
        <v>135</v>
      </c>
      <c r="B22" s="46"/>
      <c r="C22" s="51" t="s">
        <v>73</v>
      </c>
      <c r="D22" s="54">
        <f t="shared" si="1"/>
        <v>0</v>
      </c>
      <c r="E22" s="63">
        <v>0</v>
      </c>
      <c r="F22" s="64">
        <v>0</v>
      </c>
      <c r="G22" s="64">
        <v>0</v>
      </c>
      <c r="H22" s="64"/>
      <c r="I22" s="64">
        <v>0</v>
      </c>
      <c r="J22" s="64">
        <v>0</v>
      </c>
      <c r="K22" s="55">
        <v>0</v>
      </c>
    </row>
    <row r="23" spans="1:11" s="47" customFormat="1" ht="26.4" customHeight="1" x14ac:dyDescent="0.25">
      <c r="A23" s="45" t="s">
        <v>136</v>
      </c>
      <c r="B23" s="46"/>
      <c r="C23" s="51" t="s">
        <v>73</v>
      </c>
      <c r="D23" s="54">
        <f t="shared" si="1"/>
        <v>1000</v>
      </c>
      <c r="E23" s="63">
        <v>0</v>
      </c>
      <c r="F23" s="64">
        <v>0</v>
      </c>
      <c r="G23" s="64">
        <v>0</v>
      </c>
      <c r="H23" s="64">
        <v>0</v>
      </c>
      <c r="I23" s="64">
        <v>0</v>
      </c>
      <c r="J23" s="64">
        <v>1000</v>
      </c>
      <c r="K23" s="55">
        <v>0</v>
      </c>
    </row>
    <row r="24" spans="1:11" s="47" customFormat="1" ht="13.2" x14ac:dyDescent="0.25">
      <c r="A24" s="45" t="s">
        <v>79</v>
      </c>
      <c r="B24" s="46"/>
      <c r="C24" s="51" t="s">
        <v>80</v>
      </c>
      <c r="D24" s="54">
        <f t="shared" si="1"/>
        <v>0</v>
      </c>
      <c r="E24" s="63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55">
        <v>0</v>
      </c>
    </row>
    <row r="25" spans="1:11" s="47" customFormat="1" ht="26.4" x14ac:dyDescent="0.25">
      <c r="A25" s="45" t="s">
        <v>138</v>
      </c>
      <c r="B25" s="46"/>
      <c r="C25" s="51" t="s">
        <v>78</v>
      </c>
      <c r="D25" s="54">
        <f t="shared" si="1"/>
        <v>0</v>
      </c>
      <c r="E25" s="63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55">
        <v>0</v>
      </c>
    </row>
    <row r="26" spans="1:11" s="47" customFormat="1" ht="13.2" x14ac:dyDescent="0.25">
      <c r="A26" s="45" t="s">
        <v>79</v>
      </c>
      <c r="B26" s="46"/>
      <c r="C26" s="51" t="s">
        <v>81</v>
      </c>
      <c r="D26" s="54">
        <f t="shared" si="1"/>
        <v>0</v>
      </c>
      <c r="E26" s="63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55">
        <v>0</v>
      </c>
    </row>
    <row r="27" spans="1:11" s="47" customFormat="1" ht="13.2" x14ac:dyDescent="0.25">
      <c r="A27" s="45" t="s">
        <v>139</v>
      </c>
      <c r="B27" s="46"/>
      <c r="C27" s="51" t="s">
        <v>82</v>
      </c>
      <c r="D27" s="54">
        <f t="shared" si="1"/>
        <v>0</v>
      </c>
      <c r="E27" s="63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55">
        <v>0</v>
      </c>
    </row>
    <row r="28" spans="1:11" s="47" customFormat="1" ht="13.2" x14ac:dyDescent="0.25">
      <c r="A28" s="45" t="s">
        <v>84</v>
      </c>
      <c r="B28" s="46" t="s">
        <v>119</v>
      </c>
      <c r="C28" s="51"/>
      <c r="D28" s="54">
        <f>E28+G28+J28</f>
        <v>0</v>
      </c>
      <c r="E28" s="63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55">
        <v>0</v>
      </c>
    </row>
    <row r="29" spans="1:11" s="47" customFormat="1" ht="13.8" thickBot="1" x14ac:dyDescent="0.3">
      <c r="A29" s="33" t="s">
        <v>85</v>
      </c>
      <c r="B29" s="34" t="s">
        <v>86</v>
      </c>
      <c r="C29" s="50"/>
      <c r="D29" s="58">
        <v>0</v>
      </c>
      <c r="E29" s="63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56">
        <v>0</v>
      </c>
    </row>
    <row r="30" spans="1:11" s="47" customFormat="1" ht="13.2" x14ac:dyDescent="0.25">
      <c r="A30"/>
      <c r="B30"/>
      <c r="C30"/>
      <c r="D30"/>
      <c r="E30" s="66"/>
      <c r="F30"/>
      <c r="G30"/>
      <c r="H30"/>
      <c r="I30"/>
      <c r="J30"/>
      <c r="K30"/>
    </row>
    <row r="31" spans="1:11" s="47" customFormat="1" ht="13.2" x14ac:dyDescent="0.25">
      <c r="A31"/>
      <c r="B31"/>
      <c r="C31"/>
      <c r="D31" s="53">
        <f>D23</f>
        <v>1000</v>
      </c>
      <c r="E31" s="70"/>
      <c r="F31"/>
      <c r="G31"/>
      <c r="H31"/>
      <c r="I31"/>
      <c r="J31" s="53">
        <f>J23</f>
        <v>1000</v>
      </c>
      <c r="K31"/>
    </row>
  </sheetData>
  <mergeCells count="14">
    <mergeCell ref="J7:K7"/>
    <mergeCell ref="F7:F8"/>
    <mergeCell ref="G7:G8"/>
    <mergeCell ref="H7:H8"/>
    <mergeCell ref="A2:J2"/>
    <mergeCell ref="A3:J3"/>
    <mergeCell ref="E7:E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opLeftCell="A4" workbookViewId="0">
      <selection activeCell="G10" sqref="G10"/>
    </sheetView>
  </sheetViews>
  <sheetFormatPr defaultRowHeight="12.75" customHeight="1" x14ac:dyDescent="0.25"/>
  <cols>
    <col min="1" max="1" width="23.5546875" customWidth="1"/>
    <col min="2" max="2" width="8.6640625" customWidth="1"/>
    <col min="3" max="6" width="13.6640625" customWidth="1"/>
    <col min="7" max="7" width="13.6640625" style="66" customWidth="1"/>
    <col min="8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59"/>
      <c r="H1" s="28"/>
      <c r="I1" s="28"/>
      <c r="J1" s="28"/>
      <c r="K1" s="28"/>
      <c r="L1" s="28" t="s">
        <v>87</v>
      </c>
    </row>
    <row r="2" spans="1:12" ht="26.25" customHeight="1" x14ac:dyDescent="0.25">
      <c r="A2" s="123" t="s">
        <v>151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2" ht="14.25" customHeight="1" x14ac:dyDescent="0.25">
      <c r="A3" s="77" t="s">
        <v>155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2" ht="12.75" customHeight="1" x14ac:dyDescent="0.25">
      <c r="A4" s="27"/>
      <c r="B4" s="27"/>
      <c r="C4" s="27"/>
      <c r="D4" s="27"/>
      <c r="E4" s="27"/>
      <c r="F4" s="27"/>
      <c r="G4" s="60"/>
      <c r="H4" s="27"/>
      <c r="I4" s="27"/>
      <c r="J4" s="27"/>
      <c r="K4" s="27"/>
    </row>
    <row r="5" spans="1:12" ht="30.75" customHeight="1" x14ac:dyDescent="0.25">
      <c r="A5" s="124" t="s">
        <v>42</v>
      </c>
      <c r="B5" s="124" t="s">
        <v>60</v>
      </c>
      <c r="C5" s="124" t="s">
        <v>88</v>
      </c>
      <c r="D5" s="125" t="s">
        <v>89</v>
      </c>
      <c r="E5" s="125"/>
      <c r="F5" s="125"/>
      <c r="G5" s="125"/>
      <c r="H5" s="125"/>
      <c r="I5" s="125"/>
      <c r="J5" s="125"/>
      <c r="K5" s="125"/>
      <c r="L5" s="125"/>
    </row>
    <row r="6" spans="1:12" ht="15.45" customHeight="1" x14ac:dyDescent="0.25">
      <c r="A6" s="124"/>
      <c r="B6" s="124"/>
      <c r="C6" s="124"/>
      <c r="D6" s="124" t="s">
        <v>90</v>
      </c>
      <c r="E6" s="124"/>
      <c r="F6" s="124"/>
      <c r="G6" s="125" t="s">
        <v>64</v>
      </c>
      <c r="H6" s="125"/>
      <c r="I6" s="125"/>
      <c r="J6" s="125"/>
      <c r="K6" s="125"/>
      <c r="L6" s="125"/>
    </row>
    <row r="7" spans="1:12" ht="92.25" customHeight="1" x14ac:dyDescent="0.25">
      <c r="A7" s="124"/>
      <c r="B7" s="124"/>
      <c r="C7" s="124"/>
      <c r="D7" s="124"/>
      <c r="E7" s="124"/>
      <c r="F7" s="124"/>
      <c r="G7" s="125" t="s">
        <v>91</v>
      </c>
      <c r="H7" s="125"/>
      <c r="I7" s="125"/>
      <c r="J7" s="125" t="s">
        <v>92</v>
      </c>
      <c r="K7" s="125"/>
      <c r="L7" s="125"/>
    </row>
    <row r="8" spans="1:12" ht="66.900000000000006" customHeight="1" x14ac:dyDescent="0.25">
      <c r="A8" s="124"/>
      <c r="B8" s="124"/>
      <c r="C8" s="124"/>
      <c r="D8" s="29" t="s">
        <v>123</v>
      </c>
      <c r="E8" s="29" t="s">
        <v>124</v>
      </c>
      <c r="F8" s="29" t="s">
        <v>125</v>
      </c>
      <c r="G8" s="61" t="s">
        <v>123</v>
      </c>
      <c r="H8" s="69" t="s">
        <v>124</v>
      </c>
      <c r="I8" s="69" t="s">
        <v>125</v>
      </c>
      <c r="J8" s="69" t="s">
        <v>123</v>
      </c>
      <c r="K8" s="69" t="s">
        <v>124</v>
      </c>
      <c r="L8" s="69" t="s">
        <v>125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61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93</v>
      </c>
      <c r="B10" s="34"/>
      <c r="C10" s="34" t="s">
        <v>126</v>
      </c>
      <c r="D10" s="56">
        <f>G10</f>
        <v>10834.56</v>
      </c>
      <c r="E10" s="56">
        <v>0</v>
      </c>
      <c r="F10" s="56">
        <v>0</v>
      </c>
      <c r="G10" s="64">
        <v>10834.56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</row>
    <row r="11" spans="1:12" ht="39.6" x14ac:dyDescent="0.25">
      <c r="A11" s="33" t="s">
        <v>94</v>
      </c>
      <c r="B11" s="34"/>
      <c r="C11" s="34" t="s">
        <v>126</v>
      </c>
      <c r="D11" s="56">
        <f>G11</f>
        <v>1223191.82</v>
      </c>
      <c r="E11" s="56">
        <f>H11</f>
        <v>320260</v>
      </c>
      <c r="F11" s="56">
        <f>I11</f>
        <v>1000</v>
      </c>
      <c r="G11" s="64">
        <v>1223191.82</v>
      </c>
      <c r="H11" s="56">
        <v>320260</v>
      </c>
      <c r="I11" s="56">
        <v>1000</v>
      </c>
      <c r="J11" s="56">
        <v>0</v>
      </c>
      <c r="K11" s="56">
        <v>0</v>
      </c>
      <c r="L11" s="56">
        <v>0</v>
      </c>
    </row>
    <row r="12" spans="1:12" ht="39.6" x14ac:dyDescent="0.25">
      <c r="A12" s="33" t="s">
        <v>95</v>
      </c>
      <c r="B12" s="34"/>
      <c r="C12" s="34" t="s">
        <v>126</v>
      </c>
      <c r="D12" s="56">
        <f>G12</f>
        <v>1212357.26</v>
      </c>
      <c r="E12" s="56">
        <f>H12</f>
        <v>320260</v>
      </c>
      <c r="F12" s="56">
        <f>I12</f>
        <v>1000</v>
      </c>
      <c r="G12" s="64">
        <f>G11-G10</f>
        <v>1212357.26</v>
      </c>
      <c r="H12" s="64">
        <f>H11-H10</f>
        <v>320260</v>
      </c>
      <c r="I12" s="64">
        <f>I11-I10</f>
        <v>1000</v>
      </c>
      <c r="J12" s="56">
        <v>0</v>
      </c>
      <c r="K12" s="56">
        <v>0</v>
      </c>
      <c r="L12" s="56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G17" sqref="G17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96</v>
      </c>
    </row>
    <row r="2" spans="1:3" ht="14.25" customHeight="1" x14ac:dyDescent="0.25">
      <c r="A2" s="77" t="s">
        <v>97</v>
      </c>
      <c r="B2" s="77"/>
      <c r="C2" s="77"/>
    </row>
    <row r="3" spans="1:3" ht="14.25" customHeight="1" x14ac:dyDescent="0.25">
      <c r="A3" s="77" t="s">
        <v>14</v>
      </c>
      <c r="B3" s="77"/>
      <c r="C3" s="77"/>
    </row>
    <row r="4" spans="1:3" ht="14.25" customHeight="1" x14ac:dyDescent="0.25">
      <c r="A4" s="77" t="s">
        <v>155</v>
      </c>
      <c r="B4" s="77"/>
      <c r="C4" s="77"/>
    </row>
    <row r="5" spans="1:3" ht="14.25" customHeight="1" x14ac:dyDescent="0.25">
      <c r="A5" s="77" t="s">
        <v>98</v>
      </c>
      <c r="B5" s="77"/>
      <c r="C5" s="77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60</v>
      </c>
      <c r="C7" s="29" t="s">
        <v>99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84</v>
      </c>
      <c r="B9" s="37" t="s">
        <v>100</v>
      </c>
      <c r="C9" s="35">
        <v>0</v>
      </c>
    </row>
    <row r="10" spans="1:3" ht="12.75" customHeight="1" x14ac:dyDescent="0.25">
      <c r="A10" s="31" t="s">
        <v>85</v>
      </c>
      <c r="B10" s="37" t="s">
        <v>101</v>
      </c>
      <c r="C10" s="35">
        <v>0</v>
      </c>
    </row>
    <row r="11" spans="1:3" ht="12.75" customHeight="1" x14ac:dyDescent="0.25">
      <c r="A11" s="31" t="s">
        <v>102</v>
      </c>
      <c r="B11" s="37" t="s">
        <v>103</v>
      </c>
      <c r="C11" s="35">
        <v>0</v>
      </c>
    </row>
    <row r="12" spans="1:3" ht="13.2" x14ac:dyDescent="0.25">
      <c r="A12" s="31" t="s">
        <v>104</v>
      </c>
      <c r="B12" s="37"/>
      <c r="C12" s="35">
        <v>0</v>
      </c>
    </row>
    <row r="13" spans="1:3" ht="12.75" customHeight="1" x14ac:dyDescent="0.25">
      <c r="A13" s="31" t="s">
        <v>105</v>
      </c>
      <c r="B13" s="37" t="s">
        <v>106</v>
      </c>
      <c r="C13" s="35">
        <v>0</v>
      </c>
    </row>
    <row r="14" spans="1:3" ht="13.2" x14ac:dyDescent="0.25">
      <c r="A14" s="31" t="s">
        <v>107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108</v>
      </c>
    </row>
    <row r="17" spans="1:3" ht="14.25" customHeight="1" x14ac:dyDescent="0.25">
      <c r="A17" s="126" t="s">
        <v>109</v>
      </c>
      <c r="B17" s="126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60</v>
      </c>
      <c r="C19" s="29" t="s">
        <v>110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111</v>
      </c>
      <c r="B21" s="37" t="s">
        <v>100</v>
      </c>
      <c r="C21" s="32"/>
    </row>
    <row r="22" spans="1:3" ht="63.75" customHeight="1" x14ac:dyDescent="0.25">
      <c r="A22" s="31" t="s">
        <v>112</v>
      </c>
      <c r="B22" s="37" t="s">
        <v>101</v>
      </c>
      <c r="C22" s="32"/>
    </row>
    <row r="23" spans="1:3" ht="25.5" customHeight="1" x14ac:dyDescent="0.25">
      <c r="A23" s="31" t="s">
        <v>113</v>
      </c>
      <c r="B23" s="37" t="s">
        <v>103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ФХД (стр.1)</vt:lpstr>
      <vt:lpstr>ФХД (стр.2)</vt:lpstr>
      <vt:lpstr>ФХД 2019</vt:lpstr>
      <vt:lpstr>ФХД  2020</vt:lpstr>
      <vt:lpstr>ФХД 2021</vt:lpstr>
      <vt:lpstr>ФХД (стр.5)</vt:lpstr>
      <vt:lpstr>ФХД (стр.6)</vt:lpstr>
      <vt:lpstr>'ФХД  2020'!IS_DOCUMENT</vt:lpstr>
      <vt:lpstr>'ФХД (стр.1)'!IS_DOCUMENT</vt:lpstr>
      <vt:lpstr>'ФХД (стр.2)'!IS_DOCUMENT</vt:lpstr>
      <vt:lpstr>'ФХД (стр.5)'!IS_DOCUMENT</vt:lpstr>
      <vt:lpstr>'ФХД (стр.6)'!IS_DOCUMENT</vt:lpstr>
      <vt:lpstr>'ФХД 2019'!IS_DOCUMENT</vt:lpstr>
      <vt:lpstr>'ФХД 2021'!IS_DOCUMENT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2019'!LAST_CELL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2019-03-26T06:06:24Z</cp:lastPrinted>
  <dcterms:created xsi:type="dcterms:W3CDTF">2017-07-28T07:35:03Z</dcterms:created>
  <dcterms:modified xsi:type="dcterms:W3CDTF">2019-09-30T07:21:12Z</dcterms:modified>
</cp:coreProperties>
</file>